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<sst xmlns="http://schemas.openxmlformats.org/spreadsheetml/2006/main" count="67" uniqueCount="67">
  <si>
    <t xml:space="preserve">BUDGET DE CHANTIER &amp; SUIVI DES ÉCARTS</t>
  </si>
  <si>
    <t xml:space="preserve">Saisir le budget prévu (déboursé sec) et le réalisé au fil de l'eau. L'écart, la consommation et l'alerte de dérive sont calculés automatiquement.</t>
  </si>
  <si>
    <t xml:space="preserve">Chantier</t>
  </si>
  <si>
    <t xml:space="preserve">Date de mise à jour</t>
  </si>
  <si>
    <t xml:space="preserve">__/__/20__</t>
  </si>
  <si>
    <t xml:space="preserve">Montant du marché HT</t>
  </si>
  <si>
    <t xml:space="preserve">Avancement physique</t>
  </si>
  <si>
    <t xml:space="preserve">Code</t>
  </si>
  <si>
    <t xml:space="preserve">Poste de dépense</t>
  </si>
  <si>
    <t xml:space="preserve">Budget prévu (€)</t>
  </si>
  <si>
    <t xml:space="preserve">Réalisé (€)</t>
  </si>
  <si>
    <t xml:space="preserve">Écart (€)</t>
  </si>
  <si>
    <t xml:space="preserve">% consommé</t>
  </si>
  <si>
    <t xml:space="preserve">Commentaire</t>
  </si>
  <si>
    <t xml:space="preserve">A</t>
  </si>
  <si>
    <t xml:space="preserve">MAIN-D'ŒUVRE PRODUCTIVE</t>
  </si>
  <si>
    <t xml:space="preserve">A1</t>
  </si>
  <si>
    <t xml:space="preserve">Salaires bruts compagnons</t>
  </si>
  <si>
    <t xml:space="preserve">A2</t>
  </si>
  <si>
    <t xml:space="preserve">Charges patronales et CIBTP</t>
  </si>
  <si>
    <t xml:space="preserve">A3</t>
  </si>
  <si>
    <t xml:space="preserve">Intérim et renfort ponctuel</t>
  </si>
  <si>
    <t xml:space="preserve">A4</t>
  </si>
  <si>
    <t xml:space="preserve">Encadrement de chantier</t>
  </si>
  <si>
    <t xml:space="preserve">B</t>
  </si>
  <si>
    <t xml:space="preserve">MATÉRIAUX ET FOURNITURES</t>
  </si>
  <si>
    <t xml:space="preserve">B1</t>
  </si>
  <si>
    <t xml:space="preserve">Béton et granulats</t>
  </si>
  <si>
    <t xml:space="preserve">B2</t>
  </si>
  <si>
    <t xml:space="preserve">Acier et armatures</t>
  </si>
  <si>
    <t xml:space="preserve">B3</t>
  </si>
  <si>
    <t xml:space="preserve">Blocs, briques, agglos</t>
  </si>
  <si>
    <t xml:space="preserve">B4</t>
  </si>
  <si>
    <t xml:space="preserve">Menuiseries et second œuvre</t>
  </si>
  <si>
    <t xml:space="preserve">C</t>
  </si>
  <si>
    <t xml:space="preserve">MATÉRIEL</t>
  </si>
  <si>
    <t xml:space="preserve">C1</t>
  </si>
  <si>
    <t xml:space="preserve">Location d'engins et grue</t>
  </si>
  <si>
    <t xml:space="preserve">C2</t>
  </si>
  <si>
    <t xml:space="preserve">Carburant et consommables</t>
  </si>
  <si>
    <t xml:space="preserve">C3</t>
  </si>
  <si>
    <t xml:space="preserve">Petit outillage et entretien</t>
  </si>
  <si>
    <t xml:space="preserve">D</t>
  </si>
  <si>
    <t xml:space="preserve">SOUS-TRAITANCE</t>
  </si>
  <si>
    <t xml:space="preserve">D1</t>
  </si>
  <si>
    <t xml:space="preserve">Charpente et couverture</t>
  </si>
  <si>
    <t xml:space="preserve">D2</t>
  </si>
  <si>
    <t xml:space="preserve">Électricité et plomberie</t>
  </si>
  <si>
    <t xml:space="preserve">D3</t>
  </si>
  <si>
    <t xml:space="preserve">Peinture et finitions</t>
  </si>
  <si>
    <t xml:space="preserve">E</t>
  </si>
  <si>
    <t xml:space="preserve">FRAIS DE CHANTIER</t>
  </si>
  <si>
    <t xml:space="preserve">E1</t>
  </si>
  <si>
    <t xml:space="preserve">Installation, base-vie, clôtures</t>
  </si>
  <si>
    <t xml:space="preserve">E2</t>
  </si>
  <si>
    <t xml:space="preserve">Assurances (RC, décennale, TRC)</t>
  </si>
  <si>
    <t xml:space="preserve">E3</t>
  </si>
  <si>
    <t xml:space="preserve">Sécurité, EPI, coordination SPS</t>
  </si>
  <si>
    <t xml:space="preserve">E4</t>
  </si>
  <si>
    <t xml:space="preserve">Études, bureau de contrôle, essais</t>
  </si>
  <si>
    <t xml:space="preserve">E5</t>
  </si>
  <si>
    <t xml:space="preserve">Benne, tri et évacuation des déchets</t>
  </si>
  <si>
    <t xml:space="preserve">TOTAL DÉBOURSÉ</t>
  </si>
  <si>
    <t xml:space="preserve">MARGE BRUTE PRÉVISIONNELLE</t>
  </si>
  <si>
    <t xml:space="preserve">TAUX DE MARGE</t>
  </si>
  <si>
    <t xml:space="preserve">ALERTE</t>
  </si>
  <si>
    <t xml:space="preserve">Les montants d'exemple sont fictifs. Ne pas oublier d'intégrer les frais généraux de l'entreprise dans le calcul du prix de revient complet : la marge brute affichée ici est une marge sur déboursé de chantier, pas un résultat.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</si>
</sst>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%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E8EDF5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E8EDF5"/>
        <bgColor rgb="FFF2F4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2"/>
    <col collapsed="false" customWidth="true" hidden="false" outlineLevel="0" max="5" min="3" style="0" width="16"/>
    <col collapsed="false" customWidth="true" hidden="false" outlineLevel="0" max="6" min="6" style="0" width="13"/>
    <col collapsed="false" customWidth="true" hidden="false" outlineLevel="0" max="7" min="7" style="0" width="2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3.85" hidden="false" customHeight="false" outlineLevel="0" collapsed="false">
      <c r="A4" s="3" t="s">
        <v>2</v>
      </c>
      <c r="B4" s="4"/>
      <c r="E4" s="3" t="s">
        <v>3</v>
      </c>
      <c r="F4" s="4" t="s">
        <v>4</v>
      </c>
    </row>
    <row r="5" customFormat="false" ht="46.25" hidden="false" customHeight="false" outlineLevel="0" collapsed="false">
      <c r="A5" s="3" t="s">
        <v>5</v>
      </c>
      <c r="B5" s="5" t="n">
        <v>420000</v>
      </c>
      <c r="E5" s="3" t="s">
        <v>6</v>
      </c>
      <c r="F5" s="6" t="n">
        <v>0.45</v>
      </c>
    </row>
    <row r="7" customFormat="false" ht="27.75" hidden="false" customHeight="true" outlineLevel="0" collapsed="false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</row>
    <row r="8" customFormat="false" ht="15" hidden="false" customHeight="false" outlineLevel="0" collapsed="false">
      <c r="A8" s="8" t="s">
        <v>14</v>
      </c>
      <c r="B8" s="3" t="s">
        <v>15</v>
      </c>
      <c r="C8" s="9"/>
      <c r="D8" s="9"/>
      <c r="E8" s="9"/>
      <c r="F8" s="9"/>
      <c r="G8" s="9"/>
    </row>
    <row r="9" customFormat="false" ht="15" hidden="false" customHeight="false" outlineLevel="0" collapsed="false">
      <c r="A9" s="10" t="s">
        <v>16</v>
      </c>
      <c r="B9" s="11" t="s">
        <v>17</v>
      </c>
      <c r="C9" s="12" t="n">
        <v>78000</v>
      </c>
      <c r="D9" s="12" t="n">
        <v>36000</v>
      </c>
      <c r="E9" s="13" t="n">
        <f aca="false">C9-D9</f>
        <v>42000</v>
      </c>
      <c r="F9" s="14" t="n">
        <f aca="false">IFERROR(D9/C9,0)</f>
        <v>0.461538461538462</v>
      </c>
      <c r="G9" s="15"/>
    </row>
    <row r="10" customFormat="false" ht="15" hidden="false" customHeight="false" outlineLevel="0" collapsed="false">
      <c r="A10" s="10" t="s">
        <v>18</v>
      </c>
      <c r="B10" s="11" t="s">
        <v>19</v>
      </c>
      <c r="C10" s="12" t="n">
        <v>42000</v>
      </c>
      <c r="D10" s="12" t="n">
        <v>19400</v>
      </c>
      <c r="E10" s="13" t="n">
        <f aca="false">C10-D10</f>
        <v>22600</v>
      </c>
      <c r="F10" s="14" t="n">
        <f aca="false">IFERROR(D10/C10,0)</f>
        <v>0.461904761904762</v>
      </c>
      <c r="G10" s="15"/>
    </row>
    <row r="11" customFormat="false" ht="15" hidden="false" customHeight="false" outlineLevel="0" collapsed="false">
      <c r="A11" s="10" t="s">
        <v>20</v>
      </c>
      <c r="B11" s="11" t="s">
        <v>21</v>
      </c>
      <c r="C11" s="12" t="n">
        <v>12000</v>
      </c>
      <c r="D11" s="12" t="n">
        <v>6800</v>
      </c>
      <c r="E11" s="13" t="n">
        <f aca="false">C11-D11</f>
        <v>5200</v>
      </c>
      <c r="F11" s="14" t="n">
        <f aca="false">IFERROR(D11/C11,0)</f>
        <v>0.566666666666667</v>
      </c>
      <c r="G11" s="15"/>
    </row>
    <row r="12" customFormat="false" ht="15" hidden="false" customHeight="false" outlineLevel="0" collapsed="false">
      <c r="A12" s="10" t="s">
        <v>22</v>
      </c>
      <c r="B12" s="11" t="s">
        <v>23</v>
      </c>
      <c r="C12" s="12" t="n">
        <v>24000</v>
      </c>
      <c r="D12" s="12" t="n">
        <v>11000</v>
      </c>
      <c r="E12" s="13" t="n">
        <f aca="false">C12-D12</f>
        <v>13000</v>
      </c>
      <c r="F12" s="14" t="n">
        <f aca="false">IFERROR(D12/C12,0)</f>
        <v>0.458333333333333</v>
      </c>
      <c r="G12" s="15"/>
    </row>
    <row r="13" customFormat="false" ht="15" hidden="false" customHeight="false" outlineLevel="0" collapsed="false">
      <c r="A13" s="8" t="s">
        <v>24</v>
      </c>
      <c r="B13" s="3" t="s">
        <v>25</v>
      </c>
      <c r="C13" s="9"/>
      <c r="D13" s="9"/>
      <c r="E13" s="9"/>
      <c r="F13" s="9"/>
      <c r="G13" s="9"/>
    </row>
    <row r="14" customFormat="false" ht="15" hidden="false" customHeight="false" outlineLevel="0" collapsed="false">
      <c r="A14" s="10" t="s">
        <v>26</v>
      </c>
      <c r="B14" s="11" t="s">
        <v>27</v>
      </c>
      <c r="C14" s="12" t="n">
        <v>34000</v>
      </c>
      <c r="D14" s="12" t="n">
        <v>18200</v>
      </c>
      <c r="E14" s="13" t="n">
        <f aca="false">C14-D14</f>
        <v>15800</v>
      </c>
      <c r="F14" s="14" t="n">
        <f aca="false">IFERROR(D14/C14,0)</f>
        <v>0.535294117647059</v>
      </c>
      <c r="G14" s="15"/>
    </row>
    <row r="15" customFormat="false" ht="15" hidden="false" customHeight="false" outlineLevel="0" collapsed="false">
      <c r="A15" s="10" t="s">
        <v>28</v>
      </c>
      <c r="B15" s="11" t="s">
        <v>29</v>
      </c>
      <c r="C15" s="12" t="n">
        <v>21000</v>
      </c>
      <c r="D15" s="12" t="n">
        <v>12600</v>
      </c>
      <c r="E15" s="13" t="n">
        <f aca="false">C15-D15</f>
        <v>8400</v>
      </c>
      <c r="F15" s="14" t="n">
        <f aca="false">IFERROR(D15/C15,0)</f>
        <v>0.6</v>
      </c>
      <c r="G15" s="15"/>
    </row>
    <row r="16" customFormat="false" ht="15" hidden="false" customHeight="false" outlineLevel="0" collapsed="false">
      <c r="A16" s="10" t="s">
        <v>30</v>
      </c>
      <c r="B16" s="11" t="s">
        <v>31</v>
      </c>
      <c r="C16" s="12" t="n">
        <v>15000</v>
      </c>
      <c r="D16" s="12" t="n">
        <v>9100</v>
      </c>
      <c r="E16" s="13" t="n">
        <f aca="false">C16-D16</f>
        <v>5900</v>
      </c>
      <c r="F16" s="14" t="n">
        <f aca="false">IFERROR(D16/C16,0)</f>
        <v>0.606666666666667</v>
      </c>
      <c r="G16" s="15"/>
    </row>
    <row r="17" customFormat="false" ht="15" hidden="false" customHeight="false" outlineLevel="0" collapsed="false">
      <c r="A17" s="10" t="s">
        <v>32</v>
      </c>
      <c r="B17" s="11" t="s">
        <v>33</v>
      </c>
      <c r="C17" s="12" t="n">
        <v>46000</v>
      </c>
      <c r="D17" s="12" t="n">
        <v>4000</v>
      </c>
      <c r="E17" s="13" t="n">
        <f aca="false">C17-D17</f>
        <v>42000</v>
      </c>
      <c r="F17" s="14" t="n">
        <f aca="false">IFERROR(D17/C17,0)</f>
        <v>0.0869565217391304</v>
      </c>
      <c r="G17" s="15"/>
    </row>
    <row r="18" customFormat="false" ht="15" hidden="false" customHeight="false" outlineLevel="0" collapsed="false">
      <c r="A18" s="8" t="s">
        <v>34</v>
      </c>
      <c r="B18" s="3" t="s">
        <v>35</v>
      </c>
      <c r="C18" s="9"/>
      <c r="D18" s="9"/>
      <c r="E18" s="9"/>
      <c r="F18" s="9"/>
      <c r="G18" s="9"/>
    </row>
    <row r="19" customFormat="false" ht="15" hidden="false" customHeight="false" outlineLevel="0" collapsed="false">
      <c r="A19" s="10" t="s">
        <v>36</v>
      </c>
      <c r="B19" s="11" t="s">
        <v>37</v>
      </c>
      <c r="C19" s="12" t="n">
        <v>28000</v>
      </c>
      <c r="D19" s="12" t="n">
        <v>14500</v>
      </c>
      <c r="E19" s="13" t="n">
        <f aca="false">C19-D19</f>
        <v>13500</v>
      </c>
      <c r="F19" s="14" t="n">
        <f aca="false">IFERROR(D19/C19,0)</f>
        <v>0.517857142857143</v>
      </c>
      <c r="G19" s="15"/>
    </row>
    <row r="20" customFormat="false" ht="15" hidden="false" customHeight="false" outlineLevel="0" collapsed="false">
      <c r="A20" s="10" t="s">
        <v>38</v>
      </c>
      <c r="B20" s="11" t="s">
        <v>39</v>
      </c>
      <c r="C20" s="12" t="n">
        <v>9000</v>
      </c>
      <c r="D20" s="12" t="n">
        <v>4700</v>
      </c>
      <c r="E20" s="13" t="n">
        <f aca="false">C20-D20</f>
        <v>4300</v>
      </c>
      <c r="F20" s="14" t="n">
        <f aca="false">IFERROR(D20/C20,0)</f>
        <v>0.522222222222222</v>
      </c>
      <c r="G20" s="15"/>
    </row>
    <row r="21" customFormat="false" ht="15" hidden="false" customHeight="false" outlineLevel="0" collapsed="false">
      <c r="A21" s="10" t="s">
        <v>40</v>
      </c>
      <c r="B21" s="11" t="s">
        <v>41</v>
      </c>
      <c r="C21" s="12" t="n">
        <v>4500</v>
      </c>
      <c r="D21" s="12" t="n">
        <v>2100</v>
      </c>
      <c r="E21" s="13" t="n">
        <f aca="false">C21-D21</f>
        <v>2400</v>
      </c>
      <c r="F21" s="14" t="n">
        <f aca="false">IFERROR(D21/C21,0)</f>
        <v>0.466666666666667</v>
      </c>
      <c r="G21" s="15"/>
    </row>
    <row r="22" customFormat="false" ht="15" hidden="false" customHeight="false" outlineLevel="0" collapsed="false">
      <c r="A22" s="8" t="s">
        <v>42</v>
      </c>
      <c r="B22" s="3" t="s">
        <v>43</v>
      </c>
      <c r="C22" s="9"/>
      <c r="D22" s="9"/>
      <c r="E22" s="9"/>
      <c r="F22" s="9"/>
      <c r="G22" s="9"/>
    </row>
    <row r="23" customFormat="false" ht="15" hidden="false" customHeight="false" outlineLevel="0" collapsed="false">
      <c r="A23" s="10" t="s">
        <v>44</v>
      </c>
      <c r="B23" s="11" t="s">
        <v>45</v>
      </c>
      <c r="C23" s="12" t="n">
        <v>29000</v>
      </c>
      <c r="D23" s="12" t="n">
        <v>0</v>
      </c>
      <c r="E23" s="13" t="n">
        <f aca="false">C23-D23</f>
        <v>29000</v>
      </c>
      <c r="F23" s="14" t="n">
        <f aca="false">IFERROR(D23/C23,0)</f>
        <v>0</v>
      </c>
      <c r="G23" s="15"/>
    </row>
    <row r="24" customFormat="false" ht="15" hidden="false" customHeight="false" outlineLevel="0" collapsed="false">
      <c r="A24" s="10" t="s">
        <v>46</v>
      </c>
      <c r="B24" s="11" t="s">
        <v>47</v>
      </c>
      <c r="C24" s="12" t="n">
        <v>33000</v>
      </c>
      <c r="D24" s="12" t="n">
        <v>4200</v>
      </c>
      <c r="E24" s="13" t="n">
        <f aca="false">C24-D24</f>
        <v>28800</v>
      </c>
      <c r="F24" s="14" t="n">
        <f aca="false">IFERROR(D24/C24,0)</f>
        <v>0.127272727272727</v>
      </c>
      <c r="G24" s="15"/>
    </row>
    <row r="25" customFormat="false" ht="15" hidden="false" customHeight="false" outlineLevel="0" collapsed="false">
      <c r="A25" s="10" t="s">
        <v>48</v>
      </c>
      <c r="B25" s="11" t="s">
        <v>49</v>
      </c>
      <c r="C25" s="12" t="n">
        <v>17000</v>
      </c>
      <c r="D25" s="12" t="n">
        <v>0</v>
      </c>
      <c r="E25" s="13" t="n">
        <f aca="false">C25-D25</f>
        <v>17000</v>
      </c>
      <c r="F25" s="14" t="n">
        <f aca="false">IFERROR(D25/C25,0)</f>
        <v>0</v>
      </c>
      <c r="G25" s="15"/>
    </row>
    <row r="26" customFormat="false" ht="15" hidden="false" customHeight="false" outlineLevel="0" collapsed="false">
      <c r="A26" s="8" t="s">
        <v>50</v>
      </c>
      <c r="B26" s="3" t="s">
        <v>51</v>
      </c>
      <c r="C26" s="9"/>
      <c r="D26" s="9"/>
      <c r="E26" s="9"/>
      <c r="F26" s="9"/>
      <c r="G26" s="9"/>
    </row>
    <row r="27" customFormat="false" ht="15" hidden="false" customHeight="false" outlineLevel="0" collapsed="false">
      <c r="A27" s="10" t="s">
        <v>52</v>
      </c>
      <c r="B27" s="11" t="s">
        <v>53</v>
      </c>
      <c r="C27" s="12" t="n">
        <v>11000</v>
      </c>
      <c r="D27" s="12" t="n">
        <v>10800</v>
      </c>
      <c r="E27" s="13" t="n">
        <f aca="false">C27-D27</f>
        <v>200</v>
      </c>
      <c r="F27" s="14" t="n">
        <f aca="false">IFERROR(D27/C27,0)</f>
        <v>0.981818181818182</v>
      </c>
      <c r="G27" s="15"/>
    </row>
    <row r="28" customFormat="false" ht="15" hidden="false" customHeight="false" outlineLevel="0" collapsed="false">
      <c r="A28" s="10" t="s">
        <v>54</v>
      </c>
      <c r="B28" s="11" t="s">
        <v>55</v>
      </c>
      <c r="C28" s="12" t="n">
        <v>8500</v>
      </c>
      <c r="D28" s="12" t="n">
        <v>8500</v>
      </c>
      <c r="E28" s="13" t="n">
        <f aca="false">C28-D28</f>
        <v>0</v>
      </c>
      <c r="F28" s="14" t="n">
        <f aca="false">IFERROR(D28/C28,0)</f>
        <v>1</v>
      </c>
      <c r="G28" s="15"/>
    </row>
    <row r="29" customFormat="false" ht="15" hidden="false" customHeight="false" outlineLevel="0" collapsed="false">
      <c r="A29" s="10" t="s">
        <v>56</v>
      </c>
      <c r="B29" s="11" t="s">
        <v>57</v>
      </c>
      <c r="C29" s="12" t="n">
        <v>6200</v>
      </c>
      <c r="D29" s="12" t="n">
        <v>3100</v>
      </c>
      <c r="E29" s="13" t="n">
        <f aca="false">C29-D29</f>
        <v>3100</v>
      </c>
      <c r="F29" s="14" t="n">
        <f aca="false">IFERROR(D29/C29,0)</f>
        <v>0.5</v>
      </c>
      <c r="G29" s="15"/>
    </row>
    <row r="30" customFormat="false" ht="15" hidden="false" customHeight="false" outlineLevel="0" collapsed="false">
      <c r="A30" s="10" t="s">
        <v>58</v>
      </c>
      <c r="B30" s="11" t="s">
        <v>59</v>
      </c>
      <c r="C30" s="12" t="n">
        <v>9500</v>
      </c>
      <c r="D30" s="12" t="n">
        <v>5200</v>
      </c>
      <c r="E30" s="13" t="n">
        <f aca="false">C30-D30</f>
        <v>4300</v>
      </c>
      <c r="F30" s="14" t="n">
        <f aca="false">IFERROR(D30/C30,0)</f>
        <v>0.547368421052632</v>
      </c>
      <c r="G30" s="15"/>
    </row>
    <row r="31" customFormat="false" ht="15" hidden="false" customHeight="false" outlineLevel="0" collapsed="false">
      <c r="A31" s="10" t="s">
        <v>60</v>
      </c>
      <c r="B31" s="11" t="s">
        <v>61</v>
      </c>
      <c r="C31" s="12" t="n">
        <v>7000</v>
      </c>
      <c r="D31" s="12" t="n">
        <v>3400</v>
      </c>
      <c r="E31" s="13" t="n">
        <f aca="false">C31-D31</f>
        <v>3600</v>
      </c>
      <c r="F31" s="14" t="n">
        <f aca="false">IFERROR(D31/C31,0)</f>
        <v>0.485714285714286</v>
      </c>
      <c r="G31" s="15"/>
    </row>
    <row r="32" customFormat="false" ht="15" hidden="false" customHeight="false" outlineLevel="0" collapsed="false">
      <c r="A32" s="16"/>
      <c r="B32" s="17" t="s">
        <v>62</v>
      </c>
      <c r="C32" s="18" t="n">
        <f aca="false">SUM(C8:C31)</f>
        <v>434700</v>
      </c>
      <c r="D32" s="18" t="n">
        <f aca="false">SUM(D8:D31)</f>
        <v>173600</v>
      </c>
      <c r="E32" s="18" t="n">
        <f aca="false">C32-D32</f>
        <v>261100</v>
      </c>
      <c r="F32" s="19" t="n">
        <f aca="false">IFERROR(D32/C32,0)</f>
        <v>0.399355877616747</v>
      </c>
      <c r="G32" s="16"/>
    </row>
    <row r="33" customFormat="false" ht="15" hidden="false" customHeight="false" outlineLevel="0" collapsed="false">
      <c r="A33" s="16"/>
      <c r="B33" s="17" t="s">
        <v>63</v>
      </c>
      <c r="C33" s="18" t="n">
        <f aca="false">$B$5-C32</f>
        <v>-14700</v>
      </c>
      <c r="D33" s="16"/>
      <c r="E33" s="16"/>
      <c r="F33" s="16"/>
      <c r="G33" s="16"/>
    </row>
    <row r="34" customFormat="false" ht="15" hidden="false" customHeight="false" outlineLevel="0" collapsed="false">
      <c r="A34" s="16"/>
      <c r="B34" s="17" t="s">
        <v>64</v>
      </c>
      <c r="C34" s="19" t="n">
        <f aca="false">IFERROR(C33/$B$5,0)</f>
        <v>-0.035</v>
      </c>
      <c r="D34" s="16"/>
      <c r="E34" s="16"/>
      <c r="F34" s="16"/>
      <c r="G34" s="16"/>
    </row>
    <row r="35" customFormat="false" ht="15" hidden="false" customHeight="false" outlineLevel="0" collapsed="false">
      <c r="A35" s="16"/>
      <c r="B35" s="17" t="s">
        <v>65</v>
      </c>
      <c r="C35" s="17" t="str">
        <f aca="false">IF(F32&gt;$F$5+0.1,"DERIVE : budget consomme plus vite que l'avancement","Sous controle")</f>
        <v>Sous controle</v>
      </c>
      <c r="D35" s="16"/>
      <c r="E35" s="16"/>
      <c r="F35" s="16"/>
      <c r="G35" s="16"/>
    </row>
    <row r="37" customFormat="false" ht="27.75" hidden="false" customHeight="true" outlineLevel="0" collapsed="false">
      <c r="A37" s="2" t="s">
        <v>66</v>
      </c>
      <c r="B37" s="2"/>
      <c r="C37" s="2"/>
      <c r="D37" s="2"/>
      <c r="E37" s="2"/>
      <c r="F37" s="2"/>
      <c r="G37" s="2"/>
    </row>
  </sheetData>
  <mergeCells count="3">
    <mergeCell ref="A1:G1"/>
    <mergeCell ref="A2:G2"/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